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195" windowHeight="11505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G44" i="1"/>
  <c r="F43"/>
  <c r="F44"/>
  <c r="E44"/>
  <c r="E43"/>
  <c r="E33"/>
  <c r="F33" s="1"/>
  <c r="E32"/>
  <c r="F32" s="1"/>
  <c r="E31"/>
  <c r="F31" s="1"/>
  <c r="E16"/>
  <c r="F16" s="1"/>
  <c r="F53"/>
  <c r="F52"/>
  <c r="F51"/>
  <c r="G51" s="1"/>
  <c r="F10"/>
  <c r="F50"/>
  <c r="G50" s="1"/>
  <c r="F6"/>
  <c r="F25"/>
  <c r="F7"/>
  <c r="F5"/>
  <c r="F3"/>
  <c r="F4"/>
  <c r="F41"/>
  <c r="F13"/>
  <c r="F38"/>
  <c r="F40"/>
  <c r="F39"/>
  <c r="F35"/>
  <c r="F27"/>
  <c r="F28"/>
  <c r="F29"/>
  <c r="F30"/>
  <c r="F37"/>
  <c r="F45"/>
  <c r="F46"/>
  <c r="F42"/>
  <c r="F47"/>
  <c r="F48"/>
  <c r="F49"/>
  <c r="F23"/>
  <c r="F24"/>
  <c r="G25" s="1"/>
  <c r="F34"/>
  <c r="F36"/>
  <c r="F26"/>
  <c r="F19"/>
  <c r="E17"/>
  <c r="F17" s="1"/>
  <c r="E12"/>
  <c r="F12" s="1"/>
  <c r="E15"/>
  <c r="F15" s="1"/>
  <c r="E14"/>
  <c r="F14" s="1"/>
  <c r="F18"/>
  <c r="F20"/>
  <c r="F21"/>
  <c r="F22"/>
  <c r="F8"/>
  <c r="F9"/>
  <c r="F11"/>
  <c r="F2"/>
  <c r="G33" l="1"/>
  <c r="G42"/>
  <c r="G15"/>
  <c r="G38"/>
  <c r="G7"/>
  <c r="G23"/>
  <c r="G21"/>
  <c r="G11"/>
  <c r="E59" l="1"/>
</calcChain>
</file>

<file path=xl/sharedStrings.xml><?xml version="1.0" encoding="utf-8"?>
<sst xmlns="http://schemas.openxmlformats.org/spreadsheetml/2006/main" count="185" uniqueCount="75">
  <si>
    <t>Ник</t>
  </si>
  <si>
    <t>Заказ</t>
  </si>
  <si>
    <t>mariuka</t>
  </si>
  <si>
    <t>DSM MonPlatin "Крем для кожи вокруг глаз и шеи. ", 50мл</t>
  </si>
  <si>
    <t>Цена</t>
  </si>
  <si>
    <t>Итого</t>
  </si>
  <si>
    <t>andromeda</t>
  </si>
  <si>
    <t>SEA of SPA "Маска глубокой очистки пор" 150 мл</t>
  </si>
  <si>
    <t>Premier "Увлажняющий крем для нормальной и жирной кожи" 60 мл</t>
  </si>
  <si>
    <t>SEA of SPA "Пилинг-щербет для тела (жасмин), 1кг"</t>
  </si>
  <si>
    <t>Ann_F</t>
  </si>
  <si>
    <t>Кол-во</t>
  </si>
  <si>
    <t>Гель нежный очищающий для кожи лица, 135мл</t>
  </si>
  <si>
    <t>Брэнд</t>
  </si>
  <si>
    <t>DSM MonPlatin</t>
  </si>
  <si>
    <t>SEA of SPA</t>
  </si>
  <si>
    <t>Premier</t>
  </si>
  <si>
    <t>Лосьон для лица, для комбинированной и жирной кожи, 300 мл</t>
  </si>
  <si>
    <t>Натуральная вода Мертвого моря 500 мл</t>
  </si>
  <si>
    <t>Мыло против акнэ, 125гр.</t>
  </si>
  <si>
    <t>Крем для век против морщин 35 мл</t>
  </si>
  <si>
    <t>yria-z</t>
  </si>
  <si>
    <t>Natik</t>
  </si>
  <si>
    <t>Псорикалм — Крем для кожи лица, тела, головы с признаками раздражения, 100 мл</t>
  </si>
  <si>
    <t>Софья</t>
  </si>
  <si>
    <t>DSM MonPlatin "Крем для кожи вокруг глаз и шеи</t>
  </si>
  <si>
    <t>Гель–пилинг на фруктовой основе, 100 мл</t>
  </si>
  <si>
    <t>Наталька</t>
  </si>
  <si>
    <t>PREMIER гель-пилинг на фруктовой основе, 100мл</t>
  </si>
  <si>
    <t>валькирия</t>
  </si>
  <si>
    <t>AHAVA матирующий лосьон для комбинированной кожи, 250 мл</t>
  </si>
  <si>
    <t xml:space="preserve">Sea of SPA Алое Вера гель, 180мл </t>
  </si>
  <si>
    <t>Sea of SPA гигиенический бактерицидный гель для рук "Pure", 120мл.</t>
  </si>
  <si>
    <t>Sea of SPA маска глубокой очистки, 150мл</t>
  </si>
  <si>
    <t xml:space="preserve">Sea of SPA натуральная грязь, 1кг </t>
  </si>
  <si>
    <t>Sea of SPA натуральная соль, 3кг</t>
  </si>
  <si>
    <t>Sea of SPA натуральная вода мертвого моря 500мл.</t>
  </si>
  <si>
    <t>AHAVA</t>
  </si>
  <si>
    <t>Sea of SPA</t>
  </si>
  <si>
    <t>Увлажняющий комплекс для комбинированной и жирной кожи, 60 мл,</t>
  </si>
  <si>
    <t>Гель–пилинг на фруктовой основе, 100 мл,</t>
  </si>
  <si>
    <t>Гель нежный очищающий для кожи лица, 135мл,</t>
  </si>
  <si>
    <t>Маска «Волшебница ночи», 60 мл</t>
  </si>
  <si>
    <t>Yulia (Байдина Юлия Викторовна )</t>
  </si>
  <si>
    <t>Увлажняющий крем для нормальной и жирной кожи, 60 мл</t>
  </si>
  <si>
    <t>natali1501</t>
  </si>
  <si>
    <t>Kрем для рук с маслом авокадо 100мл</t>
  </si>
  <si>
    <t>BIOX (Premier) , Мини - версия крем BIOX, 5мл</t>
  </si>
  <si>
    <t xml:space="preserve">BIOX (Premier), Мини-версия серум BIOX , 5мл </t>
  </si>
  <si>
    <t>Татьянчик</t>
  </si>
  <si>
    <t>Шампунь «без слёз» для детей и младенцев. 500мл.</t>
  </si>
  <si>
    <t>Шампунь против псориаза, 250мл</t>
  </si>
  <si>
    <t>Крем для рук с маслом авокадо 100мл</t>
  </si>
  <si>
    <t>Мини-версия крем для век, 5мл</t>
  </si>
  <si>
    <t>Мини-версия крем для обновления клеток кожи Ageless Future , 5мл</t>
  </si>
  <si>
    <t>Premier Мини-версия крем для век, 5мл</t>
  </si>
  <si>
    <t>kotenek77777</t>
  </si>
  <si>
    <t>Маска красоты Beautiful Hair для особенно сухих волос, 400 мл</t>
  </si>
  <si>
    <t>Zuki Zikri</t>
  </si>
  <si>
    <t>Набор для тела: скраб для тела "Мертвое море" 1кг + грязь Мертвого моря 1 кг</t>
  </si>
  <si>
    <t>Набор для ухода за руками и ногтями</t>
  </si>
  <si>
    <t>Иренkа</t>
  </si>
  <si>
    <t>Шампунь Satin Hair, восстанавливающий и придающий объем волосам, для всех типов волос, 400 мл</t>
  </si>
  <si>
    <t xml:space="preserve">Кондиционер Glam Hair для обновления цвета окрашенных или обесцвеченных волос, 400 мл </t>
  </si>
  <si>
    <t>нет</t>
  </si>
  <si>
    <t>есть</t>
  </si>
  <si>
    <t>ОПЛАЧЕНО</t>
  </si>
  <si>
    <t>Ольчик</t>
  </si>
  <si>
    <t>Маска глубокой очистки пор, 150 мл</t>
  </si>
  <si>
    <t>Средство для области вокруг глаз, 15 мл</t>
  </si>
  <si>
    <t>Пилинг с минеральной грязью, 100 мл</t>
  </si>
  <si>
    <t>Очищающий гель для жирной кожи, 125 мл</t>
  </si>
  <si>
    <t>Крем увлажняющий разглаживающий для жирной кожи, 50 мл</t>
  </si>
  <si>
    <t>Очищающий гель для лица и кожи вокруг глаз (250мл).</t>
  </si>
  <si>
    <t>Деликатный крем для кожи вокруг век 50мл.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</si>
</sst>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0"/>
      <name val="Calibri"/>
      <family val="2"/>
      <charset val="204"/>
    </font>
    <font>
      <b/>
      <i/>
      <sz val="11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3" fillId="0" borderId="1" xfId="0" applyFont="1" applyBorder="1"/>
    <xf numFmtId="0" fontId="3" fillId="0" borderId="2" xfId="0" applyFont="1" applyFill="1" applyBorder="1"/>
    <xf numFmtId="0" fontId="3" fillId="0" borderId="3" xfId="0" applyFont="1" applyBorder="1"/>
    <xf numFmtId="0" fontId="0" fillId="0" borderId="0" xfId="0" applyFill="1"/>
    <xf numFmtId="0" fontId="1" fillId="2" borderId="1" xfId="1" applyFill="1" applyBorder="1" applyAlignment="1" applyProtection="1"/>
    <xf numFmtId="0" fontId="0" fillId="2" borderId="1" xfId="0" applyFill="1" applyBorder="1"/>
    <xf numFmtId="0" fontId="2" fillId="2" borderId="1" xfId="0" applyFont="1" applyFill="1" applyBorder="1"/>
    <xf numFmtId="0" fontId="0" fillId="3" borderId="1" xfId="0" applyFill="1" applyBorder="1"/>
    <xf numFmtId="0" fontId="5" fillId="3" borderId="1" xfId="1" applyFont="1" applyFill="1" applyBorder="1" applyAlignment="1" applyProtection="1"/>
    <xf numFmtId="0" fontId="1" fillId="3" borderId="1" xfId="1" applyFill="1" applyBorder="1" applyAlignment="1" applyProtection="1"/>
    <xf numFmtId="0" fontId="2" fillId="3" borderId="1" xfId="0" applyFont="1" applyFill="1" applyBorder="1"/>
    <xf numFmtId="0" fontId="2" fillId="3" borderId="0" xfId="0" applyFont="1" applyFill="1"/>
    <xf numFmtId="0" fontId="1" fillId="4" borderId="0" xfId="1" applyFill="1" applyAlignment="1" applyProtection="1"/>
    <xf numFmtId="0" fontId="2" fillId="4" borderId="0" xfId="0" applyFont="1" applyFill="1"/>
    <xf numFmtId="0" fontId="0" fillId="4" borderId="3" xfId="0" applyFill="1" applyBorder="1"/>
    <xf numFmtId="0" fontId="1" fillId="5" borderId="1" xfId="1" applyFill="1" applyBorder="1" applyAlignment="1" applyProtection="1"/>
    <xf numFmtId="0" fontId="2" fillId="5" borderId="1" xfId="0" applyFont="1" applyFill="1" applyBorder="1"/>
    <xf numFmtId="0" fontId="0" fillId="5" borderId="1" xfId="0" applyFill="1" applyBorder="1"/>
    <xf numFmtId="0" fontId="1" fillId="6" borderId="1" xfId="1" applyFill="1" applyBorder="1" applyAlignment="1" applyProtection="1"/>
    <xf numFmtId="0" fontId="0" fillId="6" borderId="1" xfId="0" applyFill="1" applyBorder="1"/>
    <xf numFmtId="0" fontId="2" fillId="6" borderId="1" xfId="0" applyFont="1" applyFill="1" applyBorder="1"/>
    <xf numFmtId="0" fontId="1" fillId="7" borderId="1" xfId="1" applyFill="1" applyBorder="1" applyAlignment="1" applyProtection="1"/>
    <xf numFmtId="0" fontId="0" fillId="7" borderId="1" xfId="0" applyFill="1" applyBorder="1"/>
    <xf numFmtId="0" fontId="2" fillId="7" borderId="1" xfId="0" applyFont="1" applyFill="1" applyBorder="1"/>
    <xf numFmtId="0" fontId="0" fillId="8" borderId="1" xfId="0" applyFill="1" applyBorder="1"/>
    <xf numFmtId="0" fontId="2" fillId="9" borderId="1" xfId="0" applyFont="1" applyFill="1" applyBorder="1"/>
    <xf numFmtId="0" fontId="5" fillId="9" borderId="1" xfId="1" applyFont="1" applyFill="1" applyBorder="1" applyAlignment="1" applyProtection="1"/>
    <xf numFmtId="0" fontId="0" fillId="9" borderId="1" xfId="0" applyFill="1" applyBorder="1"/>
    <xf numFmtId="0" fontId="0" fillId="10" borderId="1" xfId="0" applyFill="1" applyBorder="1"/>
    <xf numFmtId="0" fontId="0" fillId="7" borderId="0" xfId="0" applyFill="1"/>
    <xf numFmtId="0" fontId="0" fillId="11" borderId="1" xfId="0" applyFill="1" applyBorder="1"/>
    <xf numFmtId="0" fontId="0" fillId="2" borderId="0" xfId="0" applyFill="1" applyBorder="1"/>
    <xf numFmtId="0" fontId="2" fillId="2" borderId="0" xfId="0" applyFont="1" applyFill="1"/>
    <xf numFmtId="0" fontId="0" fillId="0" borderId="1" xfId="0" applyBorder="1"/>
    <xf numFmtId="0" fontId="0" fillId="12" borderId="1" xfId="0" applyFill="1" applyBorder="1"/>
    <xf numFmtId="0" fontId="0" fillId="7" borderId="4" xfId="0" applyFill="1" applyBorder="1"/>
    <xf numFmtId="0" fontId="4" fillId="7" borderId="4" xfId="0" applyFont="1" applyFill="1" applyBorder="1"/>
    <xf numFmtId="0" fontId="0" fillId="2" borderId="4" xfId="0" applyFill="1" applyBorder="1"/>
    <xf numFmtId="0" fontId="4" fillId="2" borderId="4" xfId="0" applyFont="1" applyFill="1" applyBorder="1"/>
    <xf numFmtId="0" fontId="0" fillId="9" borderId="4" xfId="0" applyFill="1" applyBorder="1"/>
    <xf numFmtId="0" fontId="4" fillId="9" borderId="4" xfId="0" applyFont="1" applyFill="1" applyBorder="1"/>
    <xf numFmtId="0" fontId="0" fillId="3" borderId="4" xfId="0" applyFill="1" applyBorder="1"/>
    <xf numFmtId="0" fontId="4" fillId="3" borderId="4" xfId="0" applyFont="1" applyFill="1" applyBorder="1"/>
    <xf numFmtId="0" fontId="4" fillId="4" borderId="5" xfId="0" applyFont="1" applyFill="1" applyBorder="1"/>
    <xf numFmtId="0" fontId="4" fillId="5" borderId="4" xfId="0" applyFont="1" applyFill="1" applyBorder="1"/>
    <xf numFmtId="0" fontId="0" fillId="6" borderId="4" xfId="0" applyFill="1" applyBorder="1"/>
    <xf numFmtId="0" fontId="4" fillId="6" borderId="4" xfId="0" applyFont="1" applyFill="1" applyBorder="1"/>
    <xf numFmtId="0" fontId="0" fillId="8" borderId="4" xfId="0" applyFill="1" applyBorder="1"/>
    <xf numFmtId="0" fontId="4" fillId="8" borderId="4" xfId="0" applyFont="1" applyFill="1" applyBorder="1"/>
    <xf numFmtId="0" fontId="0" fillId="10" borderId="4" xfId="0" applyFill="1" applyBorder="1"/>
    <xf numFmtId="0" fontId="4" fillId="10" borderId="4" xfId="0" applyFont="1" applyFill="1" applyBorder="1"/>
    <xf numFmtId="0" fontId="4" fillId="11" borderId="4" xfId="0" applyFont="1" applyFill="1" applyBorder="1"/>
    <xf numFmtId="0" fontId="0" fillId="12" borderId="4" xfId="0" applyFill="1" applyBorder="1"/>
    <xf numFmtId="0" fontId="4" fillId="12" borderId="4" xfId="0" applyFont="1" applyFill="1" applyBorder="1"/>
    <xf numFmtId="0" fontId="0" fillId="0" borderId="1" xfId="0" applyFill="1" applyBorder="1"/>
    <xf numFmtId="0" fontId="6" fillId="3" borderId="1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0" fontId="3" fillId="0" borderId="1" xfId="0" applyFont="1" applyFill="1" applyBorder="1"/>
    <xf numFmtId="0" fontId="7" fillId="9" borderId="1" xfId="1" applyFont="1" applyFill="1" applyBorder="1" applyAlignment="1" applyProtection="1"/>
    <xf numFmtId="0" fontId="8" fillId="9" borderId="1" xfId="1" applyFont="1" applyFill="1" applyBorder="1" applyAlignment="1" applyProtection="1"/>
    <xf numFmtId="0" fontId="6" fillId="9" borderId="1" xfId="0" applyFont="1" applyFill="1" applyBorder="1"/>
    <xf numFmtId="0" fontId="3" fillId="9" borderId="1" xfId="0" applyFont="1" applyFill="1" applyBorder="1"/>
    <xf numFmtId="0" fontId="3" fillId="9" borderId="4" xfId="0" applyFont="1" applyFill="1" applyBorder="1"/>
    <xf numFmtId="0" fontId="3" fillId="12" borderId="1" xfId="0" applyFont="1" applyFill="1" applyBorder="1"/>
    <xf numFmtId="0" fontId="3" fillId="12" borderId="4" xfId="0" applyFont="1" applyFill="1" applyBorder="1"/>
    <xf numFmtId="0" fontId="6" fillId="8" borderId="1" xfId="0" applyFont="1" applyFill="1" applyBorder="1"/>
    <xf numFmtId="0" fontId="3" fillId="8" borderId="1" xfId="0" applyFont="1" applyFill="1" applyBorder="1"/>
    <xf numFmtId="0" fontId="3" fillId="8" borderId="4" xfId="0" applyFont="1" applyFill="1" applyBorder="1"/>
    <xf numFmtId="0" fontId="0" fillId="13" borderId="1" xfId="0" applyFill="1" applyBorder="1"/>
    <xf numFmtId="0" fontId="4" fillId="13" borderId="4" xfId="0" applyFont="1" applyFill="1" applyBorder="1"/>
    <xf numFmtId="0" fontId="0" fillId="13" borderId="0" xfId="0" applyFill="1"/>
    <xf numFmtId="0" fontId="3" fillId="13" borderId="1" xfId="0" applyFont="1" applyFill="1" applyBorder="1"/>
    <xf numFmtId="0" fontId="0" fillId="13" borderId="4" xfId="0" applyFill="1" applyBorder="1"/>
    <xf numFmtId="0" fontId="0" fillId="14" borderId="1" xfId="0" applyFill="1" applyBorder="1"/>
    <xf numFmtId="0" fontId="4" fillId="14" borderId="4" xfId="0" applyFont="1" applyFill="1" applyBorder="1"/>
    <xf numFmtId="0" fontId="0" fillId="7" borderId="1" xfId="0" applyFill="1" applyBorder="1" applyAlignment="1">
      <alignment wrapText="1"/>
    </xf>
    <xf numFmtId="0" fontId="3" fillId="10" borderId="1" xfId="0" applyFont="1" applyFill="1" applyBorder="1"/>
    <xf numFmtId="0" fontId="3" fillId="0" borderId="0" xfId="0" applyFont="1" applyFill="1"/>
    <xf numFmtId="0" fontId="4" fillId="3" borderId="1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/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javascript://" TargetMode="External"/><Relationship Id="rId1" Type="http://schemas.openxmlformats.org/officeDocument/2006/relationships/hyperlink" Target="javascript://" TargetMode="External"/><Relationship Id="rId6" Type="http://schemas.openxmlformats.org/officeDocument/2006/relationships/hyperlink" Target="javascript://" TargetMode="External"/><Relationship Id="rId5" Type="http://schemas.openxmlformats.org/officeDocument/2006/relationships/hyperlink" Target="javascript://" TargetMode="External"/><Relationship Id="rId4" Type="http://schemas.openxmlformats.org/officeDocument/2006/relationships/hyperlink" Target="javascript:/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25" workbookViewId="0">
      <selection activeCell="F16" sqref="F16"/>
    </sheetView>
  </sheetViews>
  <sheetFormatPr defaultRowHeight="15"/>
  <cols>
    <col min="1" max="2" width="18.28515625" customWidth="1"/>
    <col min="3" max="3" width="63" customWidth="1"/>
    <col min="4" max="4" width="10.28515625" customWidth="1"/>
    <col min="6" max="7" width="9.28515625" customWidth="1"/>
  </cols>
  <sheetData>
    <row r="1" spans="1:9">
      <c r="A1" s="1" t="s">
        <v>0</v>
      </c>
      <c r="B1" s="1" t="s">
        <v>13</v>
      </c>
      <c r="C1" s="1" t="s">
        <v>1</v>
      </c>
      <c r="D1" s="3" t="s">
        <v>11</v>
      </c>
      <c r="E1" s="3" t="s">
        <v>4</v>
      </c>
      <c r="F1" s="2" t="s">
        <v>5</v>
      </c>
    </row>
    <row r="2" spans="1:9">
      <c r="A2" s="22" t="s">
        <v>2</v>
      </c>
      <c r="B2" s="23" t="s">
        <v>14</v>
      </c>
      <c r="C2" s="24" t="s">
        <v>3</v>
      </c>
      <c r="D2" s="24">
        <v>1</v>
      </c>
      <c r="E2" s="23">
        <v>496</v>
      </c>
      <c r="F2" s="23">
        <f>D2*E2</f>
        <v>496</v>
      </c>
      <c r="G2" s="36"/>
      <c r="H2" s="34" t="s">
        <v>64</v>
      </c>
    </row>
    <row r="3" spans="1:9">
      <c r="A3" s="22"/>
      <c r="B3" s="23" t="s">
        <v>16</v>
      </c>
      <c r="C3" s="24" t="s">
        <v>47</v>
      </c>
      <c r="D3" s="24">
        <v>1</v>
      </c>
      <c r="E3" s="23">
        <v>104</v>
      </c>
      <c r="F3" s="23">
        <f t="shared" ref="F3:F7" si="0">D3*E3</f>
        <v>104</v>
      </c>
      <c r="G3" s="36"/>
      <c r="H3" s="34" t="s">
        <v>64</v>
      </c>
    </row>
    <row r="4" spans="1:9">
      <c r="A4" s="22"/>
      <c r="B4" s="23" t="s">
        <v>16</v>
      </c>
      <c r="C4" s="24" t="s">
        <v>48</v>
      </c>
      <c r="D4" s="24">
        <v>1</v>
      </c>
      <c r="E4" s="23">
        <v>104</v>
      </c>
      <c r="F4" s="23">
        <f t="shared" si="0"/>
        <v>104</v>
      </c>
      <c r="G4" s="30"/>
      <c r="H4" s="34" t="s">
        <v>64</v>
      </c>
    </row>
    <row r="5" spans="1:9">
      <c r="A5" s="22"/>
      <c r="B5" s="23" t="s">
        <v>16</v>
      </c>
      <c r="C5" s="24" t="s">
        <v>53</v>
      </c>
      <c r="D5" s="24">
        <v>1</v>
      </c>
      <c r="E5" s="23">
        <v>104</v>
      </c>
      <c r="F5" s="23">
        <f t="shared" si="0"/>
        <v>104</v>
      </c>
      <c r="G5" s="37"/>
      <c r="H5" s="34" t="s">
        <v>64</v>
      </c>
    </row>
    <row r="6" spans="1:9">
      <c r="A6" s="22"/>
      <c r="B6" s="23" t="s">
        <v>16</v>
      </c>
      <c r="C6" s="24" t="s">
        <v>26</v>
      </c>
      <c r="D6" s="24">
        <v>1</v>
      </c>
      <c r="E6" s="23">
        <v>408</v>
      </c>
      <c r="F6" s="23">
        <f t="shared" si="0"/>
        <v>408</v>
      </c>
      <c r="G6" s="37"/>
      <c r="H6" s="34" t="s">
        <v>64</v>
      </c>
    </row>
    <row r="7" spans="1:9">
      <c r="A7" s="22"/>
      <c r="B7" s="23" t="s">
        <v>16</v>
      </c>
      <c r="C7" s="24" t="s">
        <v>54</v>
      </c>
      <c r="D7" s="24">
        <v>1</v>
      </c>
      <c r="E7" s="23">
        <v>104</v>
      </c>
      <c r="F7" s="23">
        <f t="shared" si="0"/>
        <v>104</v>
      </c>
      <c r="G7" s="37">
        <f>SUM(F2:F7)</f>
        <v>1320</v>
      </c>
      <c r="H7" s="34" t="s">
        <v>64</v>
      </c>
    </row>
    <row r="8" spans="1:9">
      <c r="A8" s="5" t="s">
        <v>6</v>
      </c>
      <c r="B8" s="6" t="s">
        <v>15</v>
      </c>
      <c r="C8" s="7" t="s">
        <v>7</v>
      </c>
      <c r="D8" s="7">
        <v>1</v>
      </c>
      <c r="E8" s="6">
        <v>504</v>
      </c>
      <c r="F8" s="6">
        <f t="shared" ref="F8:F53" si="1">D8*E8</f>
        <v>504</v>
      </c>
      <c r="G8" s="38"/>
      <c r="H8" s="34" t="s">
        <v>65</v>
      </c>
    </row>
    <row r="9" spans="1:9">
      <c r="A9" s="6"/>
      <c r="B9" s="6" t="s">
        <v>16</v>
      </c>
      <c r="C9" s="6" t="s">
        <v>8</v>
      </c>
      <c r="D9" s="6">
        <v>1</v>
      </c>
      <c r="E9" s="6">
        <v>1016</v>
      </c>
      <c r="F9" s="6">
        <f t="shared" si="1"/>
        <v>1016</v>
      </c>
      <c r="G9" s="38"/>
      <c r="H9" s="34" t="s">
        <v>65</v>
      </c>
    </row>
    <row r="10" spans="1:9">
      <c r="A10" s="32"/>
      <c r="B10" s="6" t="s">
        <v>15</v>
      </c>
      <c r="C10" s="33" t="s">
        <v>59</v>
      </c>
      <c r="D10" s="6">
        <v>1</v>
      </c>
      <c r="E10" s="6">
        <v>1218</v>
      </c>
      <c r="F10" s="6">
        <f t="shared" si="1"/>
        <v>1218</v>
      </c>
      <c r="G10" s="38"/>
      <c r="H10" s="34" t="s">
        <v>65</v>
      </c>
    </row>
    <row r="11" spans="1:9">
      <c r="A11" s="32"/>
      <c r="B11" s="6" t="s">
        <v>15</v>
      </c>
      <c r="C11" s="7" t="s">
        <v>9</v>
      </c>
      <c r="D11" s="7">
        <v>1</v>
      </c>
      <c r="E11" s="6">
        <v>1432</v>
      </c>
      <c r="F11" s="6">
        <f t="shared" si="1"/>
        <v>1432</v>
      </c>
      <c r="G11" s="39">
        <f>SUM(F8:F11)</f>
        <v>4170</v>
      </c>
      <c r="H11" s="34" t="s">
        <v>65</v>
      </c>
      <c r="I11" t="s">
        <v>66</v>
      </c>
    </row>
    <row r="12" spans="1:9" s="4" customFormat="1">
      <c r="A12" s="60" t="s">
        <v>10</v>
      </c>
      <c r="B12" s="61" t="s">
        <v>15</v>
      </c>
      <c r="C12" s="62" t="s">
        <v>18</v>
      </c>
      <c r="D12" s="63">
        <v>1</v>
      </c>
      <c r="E12" s="63">
        <f>390*0.8</f>
        <v>312</v>
      </c>
      <c r="F12" s="63">
        <f t="shared" ref="F12" si="2">D12*E12</f>
        <v>312</v>
      </c>
      <c r="G12" s="64"/>
      <c r="H12" s="1" t="s">
        <v>65</v>
      </c>
    </row>
    <row r="13" spans="1:9" s="4" customFormat="1">
      <c r="A13" s="62"/>
      <c r="B13" s="63" t="s">
        <v>38</v>
      </c>
      <c r="C13" s="63" t="s">
        <v>33</v>
      </c>
      <c r="D13" s="63">
        <v>1</v>
      </c>
      <c r="E13" s="63">
        <v>504</v>
      </c>
      <c r="F13" s="63">
        <f t="shared" ref="F13:F18" si="3">D13*E13</f>
        <v>504</v>
      </c>
      <c r="G13" s="64"/>
      <c r="H13" s="59" t="s">
        <v>65</v>
      </c>
    </row>
    <row r="14" spans="1:9" s="4" customFormat="1">
      <c r="A14" s="63"/>
      <c r="B14" s="61" t="s">
        <v>16</v>
      </c>
      <c r="C14" s="62" t="s">
        <v>12</v>
      </c>
      <c r="D14" s="63">
        <v>2</v>
      </c>
      <c r="E14" s="63">
        <f>340*0.8</f>
        <v>272</v>
      </c>
      <c r="F14" s="63">
        <f t="shared" si="3"/>
        <v>544</v>
      </c>
      <c r="G14" s="64"/>
      <c r="H14" s="59" t="s">
        <v>65</v>
      </c>
    </row>
    <row r="15" spans="1:9" s="4" customFormat="1">
      <c r="A15" s="63"/>
      <c r="B15" s="61" t="s">
        <v>16</v>
      </c>
      <c r="C15" s="62" t="s">
        <v>17</v>
      </c>
      <c r="D15" s="63">
        <v>3</v>
      </c>
      <c r="E15" s="63">
        <f>750*0.8</f>
        <v>600</v>
      </c>
      <c r="F15" s="63">
        <f t="shared" si="3"/>
        <v>1800</v>
      </c>
      <c r="G15" s="64">
        <f>SUM(F12:F15)</f>
        <v>3160</v>
      </c>
      <c r="H15" s="59" t="s">
        <v>65</v>
      </c>
      <c r="I15" s="4" t="s">
        <v>66</v>
      </c>
    </row>
    <row r="16" spans="1:9" s="4" customFormat="1">
      <c r="A16" s="63"/>
      <c r="B16" s="61" t="s">
        <v>37</v>
      </c>
      <c r="C16" s="62" t="s">
        <v>69</v>
      </c>
      <c r="D16" s="63">
        <v>3</v>
      </c>
      <c r="E16" s="63">
        <f>1130*0.7</f>
        <v>791</v>
      </c>
      <c r="F16" s="63">
        <f t="shared" si="3"/>
        <v>2373</v>
      </c>
      <c r="G16" s="64"/>
      <c r="H16" s="59" t="s">
        <v>65</v>
      </c>
    </row>
    <row r="17" spans="1:8" s="4" customFormat="1">
      <c r="A17" s="28"/>
      <c r="B17" s="27" t="s">
        <v>15</v>
      </c>
      <c r="C17" s="26" t="s">
        <v>19</v>
      </c>
      <c r="D17" s="28">
        <v>2</v>
      </c>
      <c r="E17" s="28">
        <f>250*0.8</f>
        <v>200</v>
      </c>
      <c r="F17" s="28">
        <f t="shared" si="3"/>
        <v>400</v>
      </c>
      <c r="G17" s="40"/>
      <c r="H17" s="55" t="s">
        <v>64</v>
      </c>
    </row>
    <row r="18" spans="1:8" s="4" customFormat="1">
      <c r="A18" s="28"/>
      <c r="B18" s="27" t="s">
        <v>16</v>
      </c>
      <c r="C18" s="26" t="s">
        <v>20</v>
      </c>
      <c r="D18" s="28">
        <v>3</v>
      </c>
      <c r="E18" s="28">
        <v>1080</v>
      </c>
      <c r="F18" s="28">
        <f t="shared" si="3"/>
        <v>3240</v>
      </c>
      <c r="G18" s="41"/>
      <c r="H18" s="55" t="s">
        <v>64</v>
      </c>
    </row>
    <row r="19" spans="1:8" s="4" customFormat="1">
      <c r="A19" s="10" t="s">
        <v>21</v>
      </c>
      <c r="B19" s="8" t="s">
        <v>15</v>
      </c>
      <c r="C19" s="12" t="s">
        <v>19</v>
      </c>
      <c r="D19" s="8">
        <v>1</v>
      </c>
      <c r="E19" s="8">
        <v>200</v>
      </c>
      <c r="F19" s="8">
        <f t="shared" si="1"/>
        <v>200</v>
      </c>
      <c r="G19" s="42"/>
      <c r="H19" s="55" t="s">
        <v>64</v>
      </c>
    </row>
    <row r="20" spans="1:8" s="4" customFormat="1">
      <c r="A20" s="8"/>
      <c r="B20" s="9" t="s">
        <v>16</v>
      </c>
      <c r="C20" s="11" t="s">
        <v>20</v>
      </c>
      <c r="D20" s="8">
        <v>1</v>
      </c>
      <c r="E20" s="8">
        <v>1080</v>
      </c>
      <c r="F20" s="8">
        <f t="shared" si="1"/>
        <v>1080</v>
      </c>
      <c r="G20" s="42"/>
      <c r="H20" s="55" t="s">
        <v>64</v>
      </c>
    </row>
    <row r="21" spans="1:8" s="4" customFormat="1">
      <c r="A21" s="8"/>
      <c r="B21" s="9" t="s">
        <v>16</v>
      </c>
      <c r="C21" s="11" t="s">
        <v>12</v>
      </c>
      <c r="D21" s="8">
        <v>1</v>
      </c>
      <c r="E21" s="8">
        <v>272</v>
      </c>
      <c r="F21" s="8">
        <f t="shared" si="1"/>
        <v>272</v>
      </c>
      <c r="G21" s="43">
        <f>SUM(F19:F21)</f>
        <v>1552</v>
      </c>
      <c r="H21" s="55" t="s">
        <v>64</v>
      </c>
    </row>
    <row r="22" spans="1:8" s="4" customFormat="1">
      <c r="A22" s="13" t="s">
        <v>22</v>
      </c>
      <c r="B22" s="15" t="s">
        <v>16</v>
      </c>
      <c r="C22" s="14" t="s">
        <v>23</v>
      </c>
      <c r="D22" s="15">
        <v>1</v>
      </c>
      <c r="E22" s="15">
        <v>1400</v>
      </c>
      <c r="F22" s="15">
        <f t="shared" si="1"/>
        <v>1400</v>
      </c>
      <c r="G22" s="44">
        <v>1400</v>
      </c>
      <c r="H22" s="55" t="s">
        <v>64</v>
      </c>
    </row>
    <row r="23" spans="1:8" s="4" customFormat="1">
      <c r="A23" s="16" t="s">
        <v>24</v>
      </c>
      <c r="B23" s="18" t="s">
        <v>14</v>
      </c>
      <c r="C23" s="17" t="s">
        <v>25</v>
      </c>
      <c r="D23" s="18">
        <v>1</v>
      </c>
      <c r="E23" s="18">
        <v>496</v>
      </c>
      <c r="F23" s="18">
        <f t="shared" si="1"/>
        <v>496</v>
      </c>
      <c r="G23" s="45">
        <f>SUM(F23:F23)</f>
        <v>496</v>
      </c>
      <c r="H23" s="55" t="s">
        <v>64</v>
      </c>
    </row>
    <row r="24" spans="1:8" s="4" customFormat="1">
      <c r="A24" s="19" t="s">
        <v>27</v>
      </c>
      <c r="B24" s="20" t="s">
        <v>16</v>
      </c>
      <c r="C24" s="21" t="s">
        <v>26</v>
      </c>
      <c r="D24" s="20">
        <v>1</v>
      </c>
      <c r="E24" s="20">
        <v>408</v>
      </c>
      <c r="F24" s="20">
        <f t="shared" si="1"/>
        <v>408</v>
      </c>
      <c r="G24" s="46"/>
      <c r="H24" s="55" t="s">
        <v>64</v>
      </c>
    </row>
    <row r="25" spans="1:8" s="4" customFormat="1">
      <c r="A25" s="19"/>
      <c r="B25" s="20" t="s">
        <v>16</v>
      </c>
      <c r="C25" s="21" t="s">
        <v>55</v>
      </c>
      <c r="D25" s="20">
        <v>1</v>
      </c>
      <c r="E25" s="20">
        <v>104</v>
      </c>
      <c r="F25" s="20">
        <f t="shared" si="1"/>
        <v>104</v>
      </c>
      <c r="G25" s="47">
        <f>SUM(F24:F25)</f>
        <v>512</v>
      </c>
      <c r="H25" s="55" t="s">
        <v>64</v>
      </c>
    </row>
    <row r="26" spans="1:8" s="4" customFormat="1">
      <c r="A26" s="22" t="s">
        <v>29</v>
      </c>
      <c r="B26" s="23" t="s">
        <v>38</v>
      </c>
      <c r="C26" s="23" t="s">
        <v>31</v>
      </c>
      <c r="D26" s="23">
        <v>1</v>
      </c>
      <c r="E26" s="23">
        <v>272</v>
      </c>
      <c r="F26" s="23">
        <f t="shared" ref="F26:F36" si="4">D26*E26</f>
        <v>272</v>
      </c>
      <c r="G26" s="36"/>
      <c r="H26" s="55" t="s">
        <v>65</v>
      </c>
    </row>
    <row r="27" spans="1:8" s="4" customFormat="1">
      <c r="A27" s="24"/>
      <c r="B27" s="23" t="s">
        <v>38</v>
      </c>
      <c r="C27" s="23" t="s">
        <v>33</v>
      </c>
      <c r="D27" s="23">
        <v>1</v>
      </c>
      <c r="E27" s="23">
        <v>504</v>
      </c>
      <c r="F27" s="23">
        <f t="shared" si="4"/>
        <v>504</v>
      </c>
      <c r="G27" s="36"/>
      <c r="H27" s="55" t="s">
        <v>65</v>
      </c>
    </row>
    <row r="28" spans="1:8" s="4" customFormat="1">
      <c r="A28" s="24"/>
      <c r="B28" s="23" t="s">
        <v>38</v>
      </c>
      <c r="C28" s="23" t="s">
        <v>34</v>
      </c>
      <c r="D28" s="23">
        <v>1</v>
      </c>
      <c r="E28" s="23">
        <v>464</v>
      </c>
      <c r="F28" s="23">
        <f t="shared" si="4"/>
        <v>464</v>
      </c>
      <c r="G28" s="36"/>
      <c r="H28" s="55" t="s">
        <v>65</v>
      </c>
    </row>
    <row r="29" spans="1:8" s="4" customFormat="1">
      <c r="A29" s="24"/>
      <c r="B29" s="23" t="s">
        <v>38</v>
      </c>
      <c r="C29" s="23" t="s">
        <v>35</v>
      </c>
      <c r="D29" s="23">
        <v>1</v>
      </c>
      <c r="E29" s="23">
        <v>1040</v>
      </c>
      <c r="F29" s="23">
        <f t="shared" si="4"/>
        <v>1040</v>
      </c>
      <c r="G29" s="36"/>
      <c r="H29" s="55" t="s">
        <v>65</v>
      </c>
    </row>
    <row r="30" spans="1:8" s="4" customFormat="1">
      <c r="A30" s="24"/>
      <c r="B30" s="23" t="s">
        <v>38</v>
      </c>
      <c r="C30" s="23" t="s">
        <v>36</v>
      </c>
      <c r="D30" s="23">
        <v>1</v>
      </c>
      <c r="E30" s="23">
        <v>312</v>
      </c>
      <c r="F30" s="23">
        <f t="shared" si="4"/>
        <v>312</v>
      </c>
      <c r="G30" s="36"/>
      <c r="H30" s="55" t="s">
        <v>65</v>
      </c>
    </row>
    <row r="31" spans="1:8" s="4" customFormat="1">
      <c r="A31" s="24"/>
      <c r="B31" s="23" t="s">
        <v>37</v>
      </c>
      <c r="C31" s="77" t="s">
        <v>70</v>
      </c>
      <c r="D31" s="23">
        <v>1</v>
      </c>
      <c r="E31" s="23">
        <f>820*0.7</f>
        <v>574</v>
      </c>
      <c r="F31" s="23">
        <f t="shared" ref="F31:F33" si="5">D31*E31</f>
        <v>574</v>
      </c>
      <c r="G31" s="36"/>
      <c r="H31" s="55" t="s">
        <v>65</v>
      </c>
    </row>
    <row r="32" spans="1:8" s="4" customFormat="1">
      <c r="A32" s="24"/>
      <c r="B32" s="23" t="s">
        <v>37</v>
      </c>
      <c r="C32" s="23" t="s">
        <v>71</v>
      </c>
      <c r="D32" s="23">
        <v>1</v>
      </c>
      <c r="E32" s="23">
        <f>890*0.7</f>
        <v>623</v>
      </c>
      <c r="F32" s="23">
        <f t="shared" si="5"/>
        <v>623</v>
      </c>
      <c r="G32" s="36"/>
      <c r="H32" s="55" t="s">
        <v>65</v>
      </c>
    </row>
    <row r="33" spans="1:9" s="4" customFormat="1">
      <c r="A33" s="24"/>
      <c r="B33" s="23" t="s">
        <v>37</v>
      </c>
      <c r="C33" s="23" t="s">
        <v>72</v>
      </c>
      <c r="D33" s="23">
        <v>1</v>
      </c>
      <c r="E33" s="23">
        <f>1160*0.7</f>
        <v>812</v>
      </c>
      <c r="F33" s="23">
        <f t="shared" si="5"/>
        <v>812</v>
      </c>
      <c r="G33" s="37">
        <f>SUM(F26:F33)</f>
        <v>4601</v>
      </c>
      <c r="H33" s="55" t="s">
        <v>65</v>
      </c>
    </row>
    <row r="34" spans="1:9" s="4" customFormat="1">
      <c r="A34" s="24"/>
      <c r="B34" s="23" t="s">
        <v>16</v>
      </c>
      <c r="C34" s="24" t="s">
        <v>28</v>
      </c>
      <c r="D34" s="23">
        <v>1</v>
      </c>
      <c r="E34" s="23">
        <v>408</v>
      </c>
      <c r="F34" s="23">
        <f>D34*E34</f>
        <v>408</v>
      </c>
      <c r="G34" s="36"/>
      <c r="H34" s="55" t="s">
        <v>64</v>
      </c>
    </row>
    <row r="35" spans="1:9" s="4" customFormat="1">
      <c r="A35" s="24"/>
      <c r="B35" s="23" t="s">
        <v>38</v>
      </c>
      <c r="C35" s="23" t="s">
        <v>32</v>
      </c>
      <c r="D35" s="23">
        <v>1</v>
      </c>
      <c r="E35" s="23">
        <v>208</v>
      </c>
      <c r="F35" s="23">
        <f>D35*E35</f>
        <v>208</v>
      </c>
      <c r="G35" s="36"/>
      <c r="H35" s="55" t="s">
        <v>64</v>
      </c>
    </row>
    <row r="36" spans="1:9" s="4" customFormat="1" ht="17.25" customHeight="1">
      <c r="A36" s="24"/>
      <c r="B36" s="23" t="s">
        <v>37</v>
      </c>
      <c r="C36" s="24" t="s">
        <v>30</v>
      </c>
      <c r="D36" s="23">
        <v>1</v>
      </c>
      <c r="E36" s="23">
        <v>632</v>
      </c>
      <c r="F36" s="23">
        <f t="shared" si="4"/>
        <v>632</v>
      </c>
      <c r="G36" s="36"/>
      <c r="H36" s="55" t="s">
        <v>64</v>
      </c>
    </row>
    <row r="37" spans="1:9" s="4" customFormat="1">
      <c r="A37" s="67" t="s">
        <v>43</v>
      </c>
      <c r="B37" s="68" t="s">
        <v>16</v>
      </c>
      <c r="C37" s="68" t="s">
        <v>39</v>
      </c>
      <c r="D37" s="68">
        <v>1</v>
      </c>
      <c r="E37" s="68">
        <v>1080</v>
      </c>
      <c r="F37" s="68">
        <f t="shared" ref="F37" si="6">D37*E37</f>
        <v>1080</v>
      </c>
      <c r="G37" s="69"/>
      <c r="H37" s="59" t="s">
        <v>65</v>
      </c>
    </row>
    <row r="38" spans="1:9" s="4" customFormat="1">
      <c r="A38" s="67"/>
      <c r="B38" s="68" t="s">
        <v>16</v>
      </c>
      <c r="C38" s="68" t="s">
        <v>42</v>
      </c>
      <c r="D38" s="68">
        <v>1</v>
      </c>
      <c r="E38" s="68">
        <v>1400</v>
      </c>
      <c r="F38" s="68">
        <f t="shared" ref="F38:F46" si="7">D38*E38</f>
        <v>1400</v>
      </c>
      <c r="G38" s="49">
        <f>SUM(F37:F38)</f>
        <v>2480</v>
      </c>
      <c r="H38" s="59" t="s">
        <v>65</v>
      </c>
      <c r="I38" s="4" t="s">
        <v>66</v>
      </c>
    </row>
    <row r="39" spans="1:9" s="4" customFormat="1">
      <c r="A39" s="26"/>
      <c r="B39" s="25" t="s">
        <v>16</v>
      </c>
      <c r="C39" s="25" t="s">
        <v>40</v>
      </c>
      <c r="D39" s="25">
        <v>1</v>
      </c>
      <c r="E39" s="25">
        <v>408</v>
      </c>
      <c r="F39" s="25">
        <f t="shared" si="7"/>
        <v>408</v>
      </c>
      <c r="G39" s="48"/>
      <c r="H39" s="55" t="s">
        <v>64</v>
      </c>
    </row>
    <row r="40" spans="1:9" s="4" customFormat="1">
      <c r="A40" s="26"/>
      <c r="B40" s="25" t="s">
        <v>16</v>
      </c>
      <c r="C40" s="25" t="s">
        <v>41</v>
      </c>
      <c r="D40" s="25">
        <v>1</v>
      </c>
      <c r="E40" s="25">
        <v>272</v>
      </c>
      <c r="F40" s="25">
        <f t="shared" si="7"/>
        <v>272</v>
      </c>
      <c r="G40" s="48"/>
      <c r="H40" s="55" t="s">
        <v>64</v>
      </c>
    </row>
    <row r="41" spans="1:9" s="4" customFormat="1">
      <c r="A41" s="56" t="s">
        <v>45</v>
      </c>
      <c r="B41" s="57" t="s">
        <v>16</v>
      </c>
      <c r="C41" s="57" t="s">
        <v>44</v>
      </c>
      <c r="D41" s="57">
        <v>1</v>
      </c>
      <c r="E41" s="57">
        <v>1016</v>
      </c>
      <c r="F41" s="57">
        <f t="shared" si="7"/>
        <v>1016</v>
      </c>
      <c r="G41" s="58"/>
      <c r="H41" s="59" t="s">
        <v>65</v>
      </c>
    </row>
    <row r="42" spans="1:9" s="4" customFormat="1">
      <c r="A42" s="56"/>
      <c r="B42" s="57" t="s">
        <v>38</v>
      </c>
      <c r="C42" s="57" t="s">
        <v>46</v>
      </c>
      <c r="D42" s="57">
        <v>1</v>
      </c>
      <c r="E42" s="57">
        <v>136</v>
      </c>
      <c r="F42" s="57">
        <f t="shared" si="7"/>
        <v>136</v>
      </c>
      <c r="G42" s="43">
        <f>SUM(F41:F42)</f>
        <v>1152</v>
      </c>
      <c r="H42" s="59" t="s">
        <v>65</v>
      </c>
      <c r="I42" s="4" t="s">
        <v>66</v>
      </c>
    </row>
    <row r="43" spans="1:9" s="4" customFormat="1">
      <c r="A43" s="56"/>
      <c r="B43" s="57" t="s">
        <v>14</v>
      </c>
      <c r="C43" s="57" t="s">
        <v>73</v>
      </c>
      <c r="D43" s="57">
        <v>1</v>
      </c>
      <c r="E43" s="57">
        <f>470*0.8</f>
        <v>376</v>
      </c>
      <c r="F43" s="57">
        <f t="shared" si="7"/>
        <v>376</v>
      </c>
      <c r="G43" s="80"/>
      <c r="H43" s="59" t="s">
        <v>65</v>
      </c>
    </row>
    <row r="44" spans="1:9" s="4" customFormat="1">
      <c r="A44" s="56"/>
      <c r="B44" s="57" t="s">
        <v>38</v>
      </c>
      <c r="C44" s="57" t="s">
        <v>74</v>
      </c>
      <c r="D44" s="57">
        <v>1</v>
      </c>
      <c r="E44" s="57">
        <f>810*0.8</f>
        <v>648</v>
      </c>
      <c r="F44" s="57">
        <f t="shared" si="7"/>
        <v>648</v>
      </c>
      <c r="G44" s="80">
        <f>SUM(F43:F44)</f>
        <v>1024</v>
      </c>
      <c r="H44" s="59" t="s">
        <v>65</v>
      </c>
    </row>
    <row r="45" spans="1:9" s="4" customFormat="1">
      <c r="A45" s="11"/>
      <c r="B45" s="8" t="s">
        <v>16</v>
      </c>
      <c r="C45" s="8" t="s">
        <v>12</v>
      </c>
      <c r="D45" s="8">
        <v>1</v>
      </c>
      <c r="E45" s="8">
        <v>272</v>
      </c>
      <c r="F45" s="8">
        <f t="shared" si="7"/>
        <v>272</v>
      </c>
      <c r="G45" s="8"/>
      <c r="H45" s="55" t="s">
        <v>64</v>
      </c>
    </row>
    <row r="46" spans="1:9" s="4" customFormat="1">
      <c r="A46" s="11"/>
      <c r="B46" s="8" t="s">
        <v>16</v>
      </c>
      <c r="C46" s="8" t="s">
        <v>20</v>
      </c>
      <c r="D46" s="8">
        <v>1</v>
      </c>
      <c r="E46" s="8">
        <v>1080</v>
      </c>
      <c r="F46" s="8">
        <f t="shared" si="7"/>
        <v>1080</v>
      </c>
      <c r="G46" s="8"/>
      <c r="H46" s="55" t="s">
        <v>64</v>
      </c>
    </row>
    <row r="47" spans="1:9" s="4" customFormat="1">
      <c r="A47" s="29" t="s">
        <v>49</v>
      </c>
      <c r="B47" s="29" t="s">
        <v>14</v>
      </c>
      <c r="C47" s="29" t="s">
        <v>50</v>
      </c>
      <c r="D47" s="29">
        <v>1</v>
      </c>
      <c r="E47" s="29">
        <v>472</v>
      </c>
      <c r="F47" s="29">
        <f t="shared" si="1"/>
        <v>472</v>
      </c>
      <c r="G47" s="50"/>
      <c r="H47" s="55" t="s">
        <v>64</v>
      </c>
    </row>
    <row r="48" spans="1:9" s="4" customFormat="1">
      <c r="A48" s="29"/>
      <c r="B48" s="29" t="s">
        <v>38</v>
      </c>
      <c r="C48" s="29" t="s">
        <v>51</v>
      </c>
      <c r="D48" s="29">
        <v>1</v>
      </c>
      <c r="E48" s="29">
        <v>512</v>
      </c>
      <c r="F48" s="29">
        <f t="shared" si="1"/>
        <v>512</v>
      </c>
      <c r="G48" s="50"/>
      <c r="H48" s="55" t="s">
        <v>64</v>
      </c>
    </row>
    <row r="49" spans="1:9" s="79" customFormat="1">
      <c r="A49" s="78"/>
      <c r="B49" s="78" t="s">
        <v>38</v>
      </c>
      <c r="C49" s="78" t="s">
        <v>52</v>
      </c>
      <c r="D49" s="78">
        <v>1</v>
      </c>
      <c r="E49" s="78">
        <v>136</v>
      </c>
      <c r="F49" s="78">
        <f t="shared" si="1"/>
        <v>136</v>
      </c>
      <c r="G49" s="51">
        <v>136</v>
      </c>
      <c r="H49" s="59" t="s">
        <v>65</v>
      </c>
      <c r="I49" s="79" t="s">
        <v>66</v>
      </c>
    </row>
    <row r="50" spans="1:9">
      <c r="A50" s="31" t="s">
        <v>56</v>
      </c>
      <c r="B50" s="31" t="s">
        <v>58</v>
      </c>
      <c r="C50" s="31" t="s">
        <v>57</v>
      </c>
      <c r="D50" s="31">
        <v>1</v>
      </c>
      <c r="E50" s="31">
        <v>448</v>
      </c>
      <c r="F50" s="31">
        <f t="shared" si="1"/>
        <v>448</v>
      </c>
      <c r="G50" s="52">
        <f>SUM(F50)</f>
        <v>448</v>
      </c>
      <c r="H50" s="55" t="s">
        <v>64</v>
      </c>
    </row>
    <row r="51" spans="1:9">
      <c r="A51" s="65" t="s">
        <v>61</v>
      </c>
      <c r="B51" s="65" t="s">
        <v>16</v>
      </c>
      <c r="C51" s="65" t="s">
        <v>60</v>
      </c>
      <c r="D51" s="65">
        <v>2</v>
      </c>
      <c r="E51" s="65">
        <v>672</v>
      </c>
      <c r="F51" s="65">
        <f t="shared" si="1"/>
        <v>1344</v>
      </c>
      <c r="G51" s="66">
        <f>SUM(F51)</f>
        <v>1344</v>
      </c>
      <c r="H51" s="59" t="s">
        <v>65</v>
      </c>
      <c r="I51" t="s">
        <v>66</v>
      </c>
    </row>
    <row r="52" spans="1:9">
      <c r="A52" s="35"/>
      <c r="B52" s="35" t="s">
        <v>58</v>
      </c>
      <c r="C52" s="35" t="s">
        <v>62</v>
      </c>
      <c r="D52" s="35">
        <v>1</v>
      </c>
      <c r="E52" s="35">
        <v>432</v>
      </c>
      <c r="F52" s="35">
        <f t="shared" si="1"/>
        <v>432</v>
      </c>
      <c r="G52" s="53"/>
      <c r="H52" s="55" t="s">
        <v>64</v>
      </c>
    </row>
    <row r="53" spans="1:9">
      <c r="A53" s="35"/>
      <c r="B53" s="35" t="s">
        <v>58</v>
      </c>
      <c r="C53" s="35" t="s">
        <v>63</v>
      </c>
      <c r="D53" s="35">
        <v>1</v>
      </c>
      <c r="E53" s="35">
        <v>432</v>
      </c>
      <c r="F53" s="35">
        <f t="shared" si="1"/>
        <v>432</v>
      </c>
      <c r="G53" s="54"/>
      <c r="H53" s="55" t="s">
        <v>64</v>
      </c>
    </row>
    <row r="54" spans="1:9" s="72" customFormat="1">
      <c r="A54" s="75" t="s">
        <v>67</v>
      </c>
      <c r="B54" s="75" t="s">
        <v>38</v>
      </c>
      <c r="C54" s="75" t="s">
        <v>68</v>
      </c>
      <c r="D54" s="75">
        <v>1</v>
      </c>
      <c r="E54" s="75">
        <v>504</v>
      </c>
      <c r="F54" s="75">
        <v>504</v>
      </c>
      <c r="G54" s="76"/>
      <c r="H54" s="75" t="s">
        <v>65</v>
      </c>
    </row>
    <row r="55" spans="1:9" s="72" customFormat="1">
      <c r="A55" s="70"/>
      <c r="B55" s="70"/>
      <c r="C55" s="70"/>
      <c r="D55" s="70"/>
      <c r="E55" s="70"/>
      <c r="F55" s="70"/>
      <c r="G55" s="71"/>
      <c r="H55" s="70"/>
    </row>
    <row r="56" spans="1:9" s="72" customFormat="1">
      <c r="A56" s="70"/>
      <c r="B56" s="70"/>
      <c r="C56" s="70"/>
      <c r="D56" s="70"/>
      <c r="E56" s="70"/>
      <c r="F56" s="70"/>
      <c r="G56" s="71"/>
      <c r="H56" s="70"/>
    </row>
    <row r="57" spans="1:9" s="72" customFormat="1">
      <c r="A57" s="70"/>
      <c r="B57" s="70"/>
      <c r="C57" s="70"/>
      <c r="D57" s="70"/>
      <c r="E57" s="70"/>
      <c r="F57" s="70"/>
      <c r="G57" s="71"/>
      <c r="H57" s="70"/>
    </row>
    <row r="58" spans="1:9" s="72" customFormat="1">
      <c r="A58" s="70"/>
      <c r="B58" s="70"/>
      <c r="C58" s="70"/>
      <c r="D58" s="70"/>
      <c r="E58" s="70"/>
      <c r="F58" s="70"/>
      <c r="G58" s="71"/>
      <c r="H58" s="70"/>
    </row>
    <row r="59" spans="1:9" s="72" customFormat="1">
      <c r="A59" s="70"/>
      <c r="B59" s="70"/>
      <c r="C59" s="70"/>
      <c r="D59" s="70"/>
      <c r="E59" s="73">
        <f>SUM(G2:G50)</f>
        <v>22451</v>
      </c>
      <c r="F59" s="70"/>
      <c r="G59" s="74"/>
      <c r="H59" s="70"/>
    </row>
    <row r="60" spans="1:9">
      <c r="C60" s="34"/>
    </row>
  </sheetData>
  <sortState ref="A35:H37">
    <sortCondition ref="H35:H37"/>
  </sortState>
  <hyperlinks>
    <hyperlink ref="A2" r:id="rId1" display="javascript://"/>
    <hyperlink ref="A8" r:id="rId2" display="javascript://"/>
    <hyperlink ref="A12" r:id="rId3" display="javascript://"/>
    <hyperlink ref="A19" r:id="rId4" display="javascript://"/>
    <hyperlink ref="A22" r:id="rId5" display="javascript://"/>
    <hyperlink ref="A23" r:id="rId6" display="javascript://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2011-06-03T08:47:36Z</dcterms:created>
  <dcterms:modified xsi:type="dcterms:W3CDTF">2011-07-22T11:45:43Z</dcterms:modified>
</cp:coreProperties>
</file>